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<sst xmlns="http://schemas.openxmlformats.org/spreadsheetml/2006/main" count="64" uniqueCount="35">
  <si>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</si>
  <si>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</si>
  <si>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</si>
  <si>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</si>
  <si>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</si>
  <si>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</si>
  <si>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</si>
  <si>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</si>
  <si>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</si>
  <si>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</si>
  <si>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</si>
  <si>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</si>
  <si>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</si>
  <si>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</si>
  <si>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</si>
  <si>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</si>
  <si>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</si>
  <si>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</si>
  <si>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</si>
  <si>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</si>
  <si>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</si>
  <si>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</si>
  <si>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</si>
  <si>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Лот3 Майская Горка территориальный округ</t>
  </si>
  <si>
    <t>ДАЧНАЯ ул</t>
  </si>
  <si>
    <t>ЧКАЛОВА ул.</t>
  </si>
  <si>
    <t>4</t>
  </si>
  <si>
    <t>18 корп.2</t>
  </si>
  <si>
    <t>486,2</t>
  </si>
  <si>
    <t>517,4</t>
  </si>
  <si>
    <t>402,6</t>
  </si>
  <si>
    <t>396,4</t>
  </si>
  <si>
    <t xml:space="preserve">к Извещению и документации </t>
  </si>
  <si>
    <t>о проведении открытого конкурса</t>
  </si>
  <si>
    <t xml:space="preserve">Приложение №4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</si>
</sst>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164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33" borderId="21" xfId="0" applyNumberFormat="1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left" wrapText="1"/>
    </xf>
    <xf numFmtId="49" fontId="5" fillId="33" borderId="24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13" sqref="K13"/>
    </sheetView>
  </sheetViews>
  <sheetFormatPr defaultColWidth="9.00390625" defaultRowHeight="12.75"/>
  <cols>
    <col min="1" max="1" width="20.375" style="1" customWidth="1"/>
    <col min="2" max="2" width="54.75390625" style="1" customWidth="1"/>
    <col min="3" max="3" width="0.12890625" style="1" customWidth="1"/>
    <col min="4" max="4" width="16.125" style="1" customWidth="1"/>
    <col min="5" max="5" width="17.25390625" style="1" customWidth="1"/>
    <col min="6" max="6" width="13.625" style="1" customWidth="1"/>
    <col min="7" max="16384" width="9.125" style="1" customWidth="1"/>
  </cols>
  <sheetData>
    <row r="1" spans="2:4" s="6" customFormat="1" ht="15.75">
      <c r="B1" s="7"/>
      <c r="C1" s="7"/>
      <c r="D1" s="8"/>
    </row>
    <row r="2" spans="2:4" s="6" customFormat="1" ht="15.75">
      <c r="B2" s="9"/>
      <c r="C2" s="9"/>
      <c r="D2" s="8" t="s">
        <v>34</v>
      </c>
    </row>
    <row r="3" spans="2:4" s="6" customFormat="1" ht="15.75">
      <c r="B3" s="9"/>
      <c r="C3" s="9"/>
      <c r="D3" s="8" t="s">
        <v>32</v>
      </c>
    </row>
    <row r="4" spans="1:4" s="6" customFormat="1" ht="14.25" customHeight="1">
      <c r="A4" s="10"/>
      <c r="B4" s="11"/>
      <c r="C4" s="11"/>
      <c r="D4" s="6" t="s">
        <v>33</v>
      </c>
    </row>
    <row r="5" spans="1:4" s="13" customFormat="1" ht="54.75" customHeight="1">
      <c r="A5" s="54" t="s">
        <v>22</v>
      </c>
      <c r="B5" s="54"/>
      <c r="C5" s="12"/>
      <c r="D5" s="12"/>
    </row>
    <row r="6" spans="1:4" s="6" customFormat="1" ht="18.75" customHeight="1">
      <c r="A6" s="57" t="s">
        <v>23</v>
      </c>
      <c r="B6" s="57"/>
      <c r="C6" s="58"/>
      <c r="D6" s="58"/>
    </row>
    <row r="7" spans="1:5" s="14" customFormat="1" ht="33.75" customHeight="1">
      <c r="A7" s="55" t="s">
        <v>7</v>
      </c>
      <c r="B7" s="56" t="s">
        <v>8</v>
      </c>
      <c r="C7" s="35"/>
      <c r="D7" s="44" t="s">
        <v>24</v>
      </c>
      <c r="E7" s="45" t="s">
        <v>25</v>
      </c>
    </row>
    <row r="8" spans="1:5" s="14" customFormat="1" ht="18" customHeight="1">
      <c r="A8" s="55"/>
      <c r="B8" s="56"/>
      <c r="C8" s="36"/>
      <c r="D8" s="46" t="s">
        <v>26</v>
      </c>
      <c r="E8" s="47" t="s">
        <v>27</v>
      </c>
    </row>
    <row r="9" spans="1:5" s="6" customFormat="1" ht="13.5" customHeight="1">
      <c r="A9" s="15"/>
      <c r="B9" s="15" t="s">
        <v>9</v>
      </c>
      <c r="C9" s="37"/>
      <c r="D9" s="48" t="s">
        <v>28</v>
      </c>
      <c r="E9" s="48" t="s">
        <v>29</v>
      </c>
    </row>
    <row r="10" spans="1:5" s="6" customFormat="1" ht="13.5" customHeight="1" thickBot="1">
      <c r="A10" s="15"/>
      <c r="B10" s="15" t="s">
        <v>10</v>
      </c>
      <c r="C10" s="37"/>
      <c r="D10" s="48" t="s">
        <v>28</v>
      </c>
      <c r="E10" s="48" t="s">
        <v>29</v>
      </c>
    </row>
    <row r="11" spans="1:5" s="6" customFormat="1" ht="13.5" customHeight="1" thickTop="1">
      <c r="A11" s="51" t="s">
        <v>6</v>
      </c>
      <c r="B11" s="24" t="s">
        <v>3</v>
      </c>
      <c r="C11" s="16"/>
      <c r="D11" s="16">
        <f>D10*45%/100</f>
        <v>2.1879</v>
      </c>
      <c r="E11" s="16">
        <f>E10*45%/100</f>
        <v>2.3283</v>
      </c>
    </row>
    <row r="12" spans="1:5" s="13" customFormat="1" ht="13.5" customHeight="1">
      <c r="A12" s="49"/>
      <c r="B12" s="25" t="s">
        <v>13</v>
      </c>
      <c r="C12" s="17"/>
      <c r="D12" s="17">
        <f>1007.68*D11</f>
        <v>2204.703072</v>
      </c>
      <c r="E12" s="17">
        <f>1007.68*E11</f>
        <v>2346.181344</v>
      </c>
    </row>
    <row r="13" spans="1:5" s="6" customFormat="1" ht="13.5" customHeight="1">
      <c r="A13" s="49"/>
      <c r="B13" s="25" t="s">
        <v>2</v>
      </c>
      <c r="C13" s="5"/>
      <c r="D13" s="5">
        <f>D12/D9/12</f>
        <v>0.37788</v>
      </c>
      <c r="E13" s="5">
        <f>E12/E9/12</f>
        <v>0.37788</v>
      </c>
    </row>
    <row r="14" spans="1:5" s="6" customFormat="1" ht="13.5" customHeight="1" thickBot="1">
      <c r="A14" s="50"/>
      <c r="B14" s="26" t="s">
        <v>0</v>
      </c>
      <c r="C14" s="18"/>
      <c r="D14" s="18" t="s">
        <v>14</v>
      </c>
      <c r="E14" s="18" t="s">
        <v>14</v>
      </c>
    </row>
    <row r="15" spans="1:5" s="6" customFormat="1" ht="13.5" customHeight="1" thickTop="1">
      <c r="A15" s="49" t="s">
        <v>16</v>
      </c>
      <c r="B15" s="31" t="s">
        <v>4</v>
      </c>
      <c r="C15" s="32"/>
      <c r="D15" s="32">
        <f>D10*10%/10</f>
        <v>4.862</v>
      </c>
      <c r="E15" s="32">
        <f>E10*10%/10</f>
        <v>5.174</v>
      </c>
    </row>
    <row r="16" spans="1:5" s="6" customFormat="1" ht="13.5" customHeight="1">
      <c r="A16" s="49"/>
      <c r="B16" s="25" t="s">
        <v>13</v>
      </c>
      <c r="C16" s="5"/>
      <c r="D16" s="5">
        <f>2281.73*D15</f>
        <v>11093.77126</v>
      </c>
      <c r="E16" s="5">
        <f>2281.73*E15</f>
        <v>11805.671020000002</v>
      </c>
    </row>
    <row r="17" spans="1:5" s="6" customFormat="1" ht="13.5" customHeight="1">
      <c r="A17" s="49"/>
      <c r="B17" s="25" t="s">
        <v>2</v>
      </c>
      <c r="C17" s="5"/>
      <c r="D17" s="5">
        <f>D16/D9/12</f>
        <v>1.9014416666666667</v>
      </c>
      <c r="E17" s="5">
        <f>E16/E9/12</f>
        <v>1.901441666666667</v>
      </c>
    </row>
    <row r="18" spans="1:5" s="6" customFormat="1" ht="13.5" customHeight="1" thickBot="1">
      <c r="A18" s="50"/>
      <c r="B18" s="26" t="s">
        <v>0</v>
      </c>
      <c r="C18" s="33"/>
      <c r="D18" s="33" t="s">
        <v>14</v>
      </c>
      <c r="E18" s="33" t="s">
        <v>14</v>
      </c>
    </row>
    <row r="19" spans="1:5" s="6" customFormat="1" ht="13.5" customHeight="1" thickTop="1">
      <c r="A19" s="51" t="s">
        <v>17</v>
      </c>
      <c r="B19" s="27" t="s">
        <v>11</v>
      </c>
      <c r="C19" s="37"/>
      <c r="D19" s="48" t="s">
        <v>30</v>
      </c>
      <c r="E19" s="48" t="s">
        <v>31</v>
      </c>
    </row>
    <row r="20" spans="1:5" s="6" customFormat="1" ht="13.5" customHeight="1">
      <c r="A20" s="49"/>
      <c r="B20" s="28" t="s">
        <v>4</v>
      </c>
      <c r="C20" s="19"/>
      <c r="D20" s="19">
        <f>D19*0.1</f>
        <v>40.260000000000005</v>
      </c>
      <c r="E20" s="19">
        <f>E19*0.1</f>
        <v>39.64</v>
      </c>
    </row>
    <row r="21" spans="1:5" s="6" customFormat="1" ht="13.5" customHeight="1">
      <c r="A21" s="49"/>
      <c r="B21" s="25" t="s">
        <v>13</v>
      </c>
      <c r="C21" s="4"/>
      <c r="D21" s="4">
        <f>445.14*D20</f>
        <v>17921.3364</v>
      </c>
      <c r="E21" s="4">
        <f>445.14*E20</f>
        <v>17645.3496</v>
      </c>
    </row>
    <row r="22" spans="1:5" s="6" customFormat="1" ht="13.5" customHeight="1">
      <c r="A22" s="49"/>
      <c r="B22" s="25" t="s">
        <v>2</v>
      </c>
      <c r="C22" s="5"/>
      <c r="D22" s="5">
        <f>D21/D9/12</f>
        <v>3.07166742081448</v>
      </c>
      <c r="E22" s="5">
        <f>E21/E9/12</f>
        <v>2.841990336296869</v>
      </c>
    </row>
    <row r="23" spans="1:5" s="6" customFormat="1" ht="13.5" customHeight="1" thickBot="1">
      <c r="A23" s="50"/>
      <c r="B23" s="26" t="s">
        <v>0</v>
      </c>
      <c r="C23" s="18"/>
      <c r="D23" s="18" t="s">
        <v>21</v>
      </c>
      <c r="E23" s="18" t="s">
        <v>21</v>
      </c>
    </row>
    <row r="24" spans="1:5" s="6" customFormat="1" ht="13.5" customHeight="1" thickTop="1">
      <c r="A24" s="51" t="s">
        <v>18</v>
      </c>
      <c r="B24" s="24" t="s">
        <v>4</v>
      </c>
      <c r="C24" s="34"/>
      <c r="D24" s="34">
        <f>D10*0.25%</f>
        <v>1.2155</v>
      </c>
      <c r="E24" s="34">
        <f>E10*0.25%</f>
        <v>1.2934999999999999</v>
      </c>
    </row>
    <row r="25" spans="1:5" s="6" customFormat="1" ht="13.5" customHeight="1">
      <c r="A25" s="49"/>
      <c r="B25" s="25" t="s">
        <v>13</v>
      </c>
      <c r="C25" s="19"/>
      <c r="D25" s="19">
        <f>71.18*D24</f>
        <v>86.51929000000001</v>
      </c>
      <c r="E25" s="19">
        <f>71.18*E24</f>
        <v>92.07133</v>
      </c>
    </row>
    <row r="26" spans="1:5" s="6" customFormat="1" ht="13.5" customHeight="1">
      <c r="A26" s="49"/>
      <c r="B26" s="25" t="s">
        <v>2</v>
      </c>
      <c r="C26" s="19"/>
      <c r="D26" s="19">
        <f>D25/D9/12</f>
        <v>0.01482916666666667</v>
      </c>
      <c r="E26" s="19">
        <f>E25/E9/12</f>
        <v>0.01482916666666667</v>
      </c>
    </row>
    <row r="27" spans="1:5" s="6" customFormat="1" ht="13.5" customHeight="1" thickBot="1">
      <c r="A27" s="50"/>
      <c r="B27" s="26" t="s">
        <v>0</v>
      </c>
      <c r="C27" s="33"/>
      <c r="D27" s="33" t="s">
        <v>14</v>
      </c>
      <c r="E27" s="33" t="s">
        <v>14</v>
      </c>
    </row>
    <row r="28" spans="1:5" s="6" customFormat="1" ht="13.5" customHeight="1" thickTop="1">
      <c r="A28" s="51" t="s">
        <v>19</v>
      </c>
      <c r="B28" s="24" t="s">
        <v>5</v>
      </c>
      <c r="C28" s="20"/>
      <c r="D28" s="20">
        <f>D10*0.48%</f>
        <v>2.33376</v>
      </c>
      <c r="E28" s="20">
        <f>E10*0.48%</f>
        <v>2.4835199999999995</v>
      </c>
    </row>
    <row r="29" spans="1:5" s="6" customFormat="1" ht="13.5" customHeight="1">
      <c r="A29" s="49"/>
      <c r="B29" s="25" t="s">
        <v>13</v>
      </c>
      <c r="C29" s="19"/>
      <c r="D29" s="19">
        <f>45.32*D28</f>
        <v>105.7660032</v>
      </c>
      <c r="E29" s="19">
        <f>45.32*E28</f>
        <v>112.55312639999998</v>
      </c>
    </row>
    <row r="30" spans="1:5" s="6" customFormat="1" ht="13.5" customHeight="1">
      <c r="A30" s="49"/>
      <c r="B30" s="25" t="s">
        <v>2</v>
      </c>
      <c r="C30" s="19"/>
      <c r="D30" s="19">
        <f>D29/D9/12</f>
        <v>0.018128000000000002</v>
      </c>
      <c r="E30" s="19">
        <f>E29/E9/12</f>
        <v>0.018128</v>
      </c>
    </row>
    <row r="31" spans="1:5" s="6" customFormat="1" ht="13.5" customHeight="1" thickBot="1">
      <c r="A31" s="50"/>
      <c r="B31" s="26" t="s">
        <v>0</v>
      </c>
      <c r="C31" s="18"/>
      <c r="D31" s="18" t="s">
        <v>14</v>
      </c>
      <c r="E31" s="18" t="s">
        <v>14</v>
      </c>
    </row>
    <row r="32" spans="1:5" s="6" customFormat="1" ht="13.5" customHeight="1" thickTop="1">
      <c r="A32" s="51" t="s">
        <v>20</v>
      </c>
      <c r="B32" s="27" t="s">
        <v>15</v>
      </c>
      <c r="C32" s="2"/>
      <c r="D32" s="2">
        <v>12</v>
      </c>
      <c r="E32" s="2">
        <v>16</v>
      </c>
    </row>
    <row r="33" spans="1:5" s="6" customFormat="1" ht="13.5" customHeight="1">
      <c r="A33" s="49"/>
      <c r="B33" s="29" t="s">
        <v>4</v>
      </c>
      <c r="C33" s="3"/>
      <c r="D33" s="3">
        <f>D32*8%</f>
        <v>0.96</v>
      </c>
      <c r="E33" s="3">
        <f>E32*8%</f>
        <v>1.28</v>
      </c>
    </row>
    <row r="34" spans="1:5" s="6" customFormat="1" ht="13.5" customHeight="1">
      <c r="A34" s="49"/>
      <c r="B34" s="30" t="s">
        <v>1</v>
      </c>
      <c r="C34" s="4"/>
      <c r="D34" s="4">
        <f>D33*1209.48</f>
        <v>1161.1008</v>
      </c>
      <c r="E34" s="4">
        <f>E33*1209.48</f>
        <v>1548.1344000000001</v>
      </c>
    </row>
    <row r="35" spans="1:5" s="6" customFormat="1" ht="13.5" customHeight="1">
      <c r="A35" s="49"/>
      <c r="B35" s="30" t="s">
        <v>2</v>
      </c>
      <c r="C35" s="5"/>
      <c r="D35" s="5">
        <f>D34/D9</f>
        <v>2.3881135335252983</v>
      </c>
      <c r="E35" s="5">
        <f>E34/E9</f>
        <v>2.9921422497100894</v>
      </c>
    </row>
    <row r="36" spans="1:5" s="6" customFormat="1" ht="13.5" customHeight="1" thickBot="1">
      <c r="A36" s="50"/>
      <c r="B36" s="26" t="s">
        <v>0</v>
      </c>
      <c r="C36" s="18"/>
      <c r="D36" s="18" t="s">
        <v>14</v>
      </c>
      <c r="E36" s="18" t="s">
        <v>14</v>
      </c>
    </row>
    <row r="37" spans="1:6" s="15" customFormat="1" ht="13.5" customHeight="1" thickTop="1">
      <c r="A37" s="52" t="s">
        <v>12</v>
      </c>
      <c r="B37" s="53"/>
      <c r="C37" s="21"/>
      <c r="D37" s="21">
        <f>D12+D16+D21+D25+D29+D34</f>
        <v>32573.196825199997</v>
      </c>
      <c r="E37" s="21">
        <f>E12+E16+E21+E25+E29+E34</f>
        <v>33549.9608204</v>
      </c>
      <c r="F37" s="38"/>
    </row>
    <row r="38" spans="3:5" s="15" customFormat="1" ht="13.5" customHeight="1">
      <c r="C38" s="22"/>
      <c r="D38" s="22"/>
      <c r="E38" s="22"/>
    </row>
    <row r="39" spans="3:5" s="15" customFormat="1" ht="13.5" customHeight="1">
      <c r="C39" s="23"/>
      <c r="D39" s="23">
        <f>D37/D9/12</f>
        <v>5.58295571527492</v>
      </c>
      <c r="E39" s="23">
        <f>E37/E9/12</f>
        <v>5.4036143571060435</v>
      </c>
    </row>
    <row r="40" s="6" customFormat="1" ht="12.75"/>
    <row r="41" spans="3:5" s="6" customFormat="1" ht="15.75">
      <c r="C41" s="39"/>
      <c r="D41" s="40"/>
      <c r="E41" s="40"/>
    </row>
    <row r="42" spans="3:5" s="6" customFormat="1" ht="15.75">
      <c r="C42" s="39"/>
      <c r="D42" s="40"/>
      <c r="E42" s="40"/>
    </row>
    <row r="43" spans="3:5" s="6" customFormat="1" ht="12.75">
      <c r="C43" s="41"/>
      <c r="D43" s="40"/>
      <c r="E43" s="40"/>
    </row>
    <row r="44" spans="3:5" s="6" customFormat="1" ht="15.75">
      <c r="C44" s="42"/>
      <c r="D44" s="43"/>
      <c r="E44" s="43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5:B5"/>
    <mergeCell ref="A7:A8"/>
    <mergeCell ref="B7:B8"/>
    <mergeCell ref="A6:D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2016-02-05T11:59:03Z</cp:lastPrinted>
  <dcterms:created xsi:type="dcterms:W3CDTF">2007-12-13T08:11:03Z</dcterms:created>
  <dcterms:modified xsi:type="dcterms:W3CDTF">2016-02-05T11:59:24Z</dcterms:modified>
  <cp:category/>
  <cp:version/>
  <cp:contentType/>
  <cp:contentStatus/>
</cp:coreProperties>
</file>